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504591C2-5773-449C-ACE6-93B09AD2EBF4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Фиш!$B$2:$R$39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J26" i="1" l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CJ9" i="1" l="1"/>
  <c r="CI9" i="1"/>
  <c r="CJ8" i="1"/>
  <c r="CI8" i="1"/>
  <c r="CN9" i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CJ11" i="1" l="1"/>
  <c r="CN11" i="1"/>
  <c r="D5" i="5" s="1"/>
  <c r="F5" i="5" s="1"/>
  <c r="F66" i="23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J9" i="23"/>
  <c r="AM13" i="1"/>
  <c r="AM15" i="1"/>
  <c r="C13" i="10"/>
  <c r="AN9" i="1"/>
  <c r="AM11" i="1"/>
  <c r="E7" i="22"/>
  <c r="C11" i="10"/>
  <c r="D74" i="5"/>
  <c r="D75" i="5" s="1"/>
  <c r="AQ8" i="1" l="1"/>
  <c r="J65" i="23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<sst xmlns="http://schemas.openxmlformats.org/spreadsheetml/2006/main" count="1050" uniqueCount="618">
  <si>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</si>
  <si>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</si>
  <si>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</si>
  <si>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</si>
  <si>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</si>
  <si>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</si>
  <si>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</si>
  <si>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</si>
  <si>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</si>
  <si>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</si>
  <si>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</si>
  <si>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</si>
  <si>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</si>
  <si>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</si>
  <si>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</si>
  <si>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</si>
  <si>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</si>
  <si>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</si>
  <si>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</si>
  <si>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</si>
  <si>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</si>
  <si>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</si>
  <si>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</si>
  <si>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</si>
  <si>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</si>
  <si>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</si>
  <si>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</si>
  <si>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</si>
  <si>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</si>
  <si>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</si>
  <si>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</si>
  <si>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</si>
  <si>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</si>
  <si>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</si>
  <si>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</si>
  <si>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</si>
  <si>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</si>
  <si>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</si>
  <si>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</si>
  <si>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</si>
  <si>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</si>
  <si>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</si>
  <si>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</si>
  <si>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</si>
  <si>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</si>
  <si>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</si>
  <si>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</si>
  <si>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</si>
  <si>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</si>
  <si>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</si>
  <si>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</si>
  <si>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</si>
  <si>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</si>
  <si>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</si>
  <si>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</si>
  <si>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</si>
  <si>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</si>
  <si>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</si>
  <si>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</si>
  <si>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</si>
  <si>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</si>
  <si>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</si>
  <si>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</si>
  <si>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</si>
  <si>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</si>
  <si>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</si>
  <si>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</si>
  <si>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</si>
  <si>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</si>
  <si>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</si>
  <si>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</si>
  <si>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</si>
  <si>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</si>
  <si>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</si>
  <si>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</si>
  <si>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</si>
  <si>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</si>
  <si>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</si>
  <si>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</si>
  <si>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</si>
  <si>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</si>
  <si>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</si>
  <si>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</si>
  <si>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</si>
  <si>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</si>
  <si>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</si>
  <si>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</si>
  <si>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</si>
  <si>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</si>
  <si>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</si>
  <si>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</si>
  <si>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</si>
  <si>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</si>
  <si>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</si>
  <si>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</si>
  <si>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</si>
  <si>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</si>
  <si>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</si>
  <si>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</si>
  <si>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</si>
  <si>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</si>
  <si>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</si>
  <si>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</si>
  <si>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</si>
  <si>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</si>
  <si>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</si>
  <si>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</si>
  <si>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</si>
  <si>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</si>
  <si>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</si>
  <si>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</si>
  <si>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</si>
  <si>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</si>
  <si>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</si>
  <si>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</si>
  <si>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</si>
  <si>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</si>
  <si>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</si>
  <si>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</si>
  <si>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</si>
  <si>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</si>
  <si>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</si>
  <si>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</si>
  <si>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</si>
  <si>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</si>
  <si>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</si>
  <si>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</si>
  <si>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</si>
  <si>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</si>
  <si>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</si>
  <si>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</si>
  <si>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</si>
  <si>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</si>
  <si>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</si>
  <si>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</si>
  <si>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</si>
  <si>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</si>
  <si>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</si>
  <si>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</si>
  <si>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</si>
  <si>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</si>
  <si>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</si>
  <si>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</si>
  <si>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</si>
  <si>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</si>
  <si>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</si>
  <si>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</si>
  <si>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</si>
  <si>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</si>
  <si>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</si>
  <si>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</si>
  <si>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</si>
  <si>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</si>
  <si>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</si>
  <si>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</si>
  <si>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</si>
  <si>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</si>
  <si>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</si>
  <si>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</si>
  <si>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</si>
  <si>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</si>
  <si>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</si>
  <si>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</si>
  <si>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</si>
  <si>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</si>
  <si>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</si>
  <si>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</si>
  <si>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</si>
  <si>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</si>
  <si>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</si>
  <si>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</si>
  <si>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</si>
  <si>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</si>
  <si>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</si>
  <si>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</si>
  <si>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</si>
  <si>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</si>
  <si>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</si>
  <si>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</si>
  <si>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</si>
  <si>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</si>
  <si>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</si>
  <si>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</si>
  <si>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</si>
  <si>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</si>
  <si>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</si>
  <si>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</si>
  <si>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</si>
  <si>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</si>
  <si>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</si>
  <si>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</si>
  <si>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</si>
  <si>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</si>
  <si>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</si>
  <si>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</si>
  <si>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</si>
  <si>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</si>
  <si>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</si>
  <si>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</si>
  <si>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</si>
  <si>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</si>
  <si>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</si>
  <si>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</si>
  <si>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</si>
  <si>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</si>
  <si>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</si>
  <si>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</si>
  <si>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</si>
  <si>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</si>
  <si>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</si>
  <si>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</si>
  <si>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</si>
  <si>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</si>
  <si>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</si>
  <si>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</si>
  <si>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</si>
  <si>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</si>
  <si>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</si>
  <si>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</si>
  <si>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</si>
  <si>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</si>
  <si>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</si>
  <si>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</si>
  <si>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</si>
  <si>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</si>
  <si>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</si>
  <si>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</si>
  <si>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</si>
  <si>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</si>
  <si>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</si>
  <si>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</si>
  <si>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</si>
  <si>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</si>
  <si>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</si>
  <si>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</si>
  <si>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</si>
  <si>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</si>
  <si>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</si>
  <si>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</si>
  <si>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</si>
  <si>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</si>
  <si>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</si>
  <si>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</si>
  <si>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</si>
  <si>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</si>
  <si>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</si>
  <si>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</si>
  <si>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</si>
  <si>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</si>
  <si>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</si>
  <si>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</si>
  <si>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</si>
  <si>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</si>
  <si>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</si>
  <si>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</si>
  <si>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</si>
  <si>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</si>
  <si>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</si>
  <si>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</si>
  <si>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</si>
  <si>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</si>
  <si>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</si>
  <si>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</si>
  <si>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</si>
  <si>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</si>
  <si>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</si>
  <si>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</si>
  <si>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</si>
  <si>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</si>
  <si>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</si>
  <si>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</si>
  <si>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</si>
  <si>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</si>
  <si>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</si>
  <si>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</si>
  <si>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</si>
  <si>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</si>
  <si>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</si>
  <si>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</si>
  <si>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</si>
  <si>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</si>
  <si>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</si>
  <si>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</si>
  <si>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</si>
  <si>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</si>
  <si>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</si>
  <si>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</si>
  <si>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</si>
  <si>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</si>
  <si>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</si>
  <si>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</si>
  <si>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</si>
  <si>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</si>
  <si>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</si>
  <si>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</si>
  <si>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</si>
  <si>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</si>
  <si>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</si>
  <si>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</si>
  <si>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</si>
  <si>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</si>
  <si>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</si>
  <si>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</si>
  <si>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</si>
  <si>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</si>
  <si>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</si>
  <si>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</si>
  <si>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</si>
  <si>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</si>
  <si>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</si>
  <si>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</si>
  <si>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</si>
  <si>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</si>
  <si>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</si>
  <si>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</si>
  <si>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</si>
  <si>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</si>
  <si>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</si>
  <si>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</si>
  <si>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</si>
  <si>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</si>
  <si>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</si>
  <si>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</si>
  <si>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</si>
  <si>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</si>
  <si>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</si>
  <si>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</si>
  <si>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</si>
  <si>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</si>
  <si>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</si>
  <si>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</si>
  <si>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</si>
  <si>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</si>
  <si>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</si>
  <si>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</si>
  <si>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</si>
  <si>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</si>
  <si>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</si>
  <si>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</si>
  <si>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</si>
  <si>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</si>
  <si>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</si>
  <si>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</si>
  <si>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</si>
  <si>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</si>
  <si>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</si>
  <si>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</si>
  <si>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</si>
  <si>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</si>
  <si>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</si>
  <si>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</si>
  <si>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</si>
  <si>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</si>
  <si>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</si>
  <si>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</si>
  <si>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</si>
  <si>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</si>
  <si>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</si>
  <si>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</si>
  <si>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</si>
  <si>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</si>
  <si>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</si>
  <si>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</si>
  <si>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</si>
  <si>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</si>
  <si>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</si>
  <si>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</si>
  <si>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</si>
  <si>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</si>
  <si>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</si>
  <si>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</si>
  <si>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</si>
  <si>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</si>
  <si>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</si>
  <si>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</si>
  <si>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</si>
  <si>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</si>
  <si>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</si>
  <si>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</si>
  <si>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</si>
  <si>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</si>
  <si>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</si>
  <si>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</si>
  <si>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</si>
  <si>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</si>
  <si>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</si>
  <si>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</si>
  <si>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</si>
  <si>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</si>
  <si>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</si>
  <si>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</si>
  <si>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</si>
  <si>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</si>
  <si>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</si>
  <si>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</si>
  <si>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</si>
  <si>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</si>
  <si>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</si>
  <si>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</si>
  <si>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</si>
  <si>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</si>
  <si>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</si>
  <si>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</si>
  <si>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</si>
  <si>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</si>
  <si>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</si>
  <si>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</si>
  <si>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</si>
  <si>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</si>
  <si>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</si>
  <si>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</si>
  <si>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</si>
  <si>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</si>
  <si>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</si>
  <si>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</si>
  <si>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</si>
  <si>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</si>
  <si>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</si>
  <si>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</si>
  <si>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</si>
  <si>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</si>
  <si>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</si>
  <si>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</si>
  <si>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</si>
  <si>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</si>
  <si>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</si>
  <si>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</si>
  <si>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</si>
  <si>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</si>
  <si>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</si>
  <si>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</si>
  <si>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</si>
  <si>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</si>
  <si>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</si>
  <si>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</si>
  <si>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</si>
  <si>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</si>
  <si>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</si>
  <si>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</si>
  <si>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</si>
  <si>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</si>
  <si>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</si>
  <si>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</si>
  <si>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</si>
  <si>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</si>
  <si>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</si>
  <si>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</si>
  <si>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</si>
  <si>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</si>
  <si>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</si>
  <si>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</si>
  <si>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</si>
  <si>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</si>
  <si>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</si>
  <si>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</si>
  <si>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</si>
  <si>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</si>
  <si>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</si>
  <si>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</si>
  <si>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</si>
  <si>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</si>
  <si>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</si>
  <si>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</si>
  <si>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</si>
  <si>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</si>
  <si>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</si>
  <si>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</si>
  <si>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</si>
  <si>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</si>
  <si>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</si>
  <si>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</si>
  <si>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</si>
  <si>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</si>
  <si>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</si>
  <si>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</si>
  <si>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</si>
  <si>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</si>
  <si>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</si>
  <si>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</si>
  <si>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</si>
  <si>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</si>
  <si>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</si>
  <si>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</si>
  <si>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</si>
  <si>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</si>
  <si>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</si>
  <si>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</si>
  <si>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</si>
  <si>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</si>
  <si>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</si>
  <si>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</si>
  <si>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</si>
  <si>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</si>
  <si>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</si>
  <si>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</si>
  <si>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</si>
  <si>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</si>
  <si>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</si>
  <si>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</si>
  <si>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</si>
  <si>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</si>
  <si>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</si>
  <si>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</si>
  <si>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</si>
  <si>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</si>
  <si>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</si>
  <si>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</si>
  <si>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</si>
  <si>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</si>
  <si>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</si>
  <si>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</si>
  <si>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</si>
  <si>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</si>
  <si>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</si>
  <si>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</si>
  <si>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</si>
  <si>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</si>
  <si>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</si>
  <si>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</si>
  <si>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</si>
  <si>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</si>
  <si>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</si>
  <si>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</si>
  <si>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</si>
  <si>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</si>
  <si>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</si>
  <si>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</si>
  <si>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</si>
  <si>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</si>
  <si>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</si>
  <si>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</si>
  <si>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</si>
  <si>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</si>
  <si>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</si>
  <si>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</si>
  <si>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</si>
  <si>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</si>
  <si>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</si>
  <si>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</si>
  <si>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</si>
  <si>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</si>
  <si>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</si>
  <si>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</si>
  <si>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</si>
  <si>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</si>
  <si>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</si>
  <si>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</si>
  <si>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</si>
  <si>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</si>
  <si>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</si>
  <si>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</si>
  <si>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</si>
  <si>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</si>
  <si>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</si>
  <si>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</si>
  <si>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</si>
  <si>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</si>
  <si>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</si>
  <si>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</si>
  <si>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</si>
  <si>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</si>
  <si>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</si>
  <si>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</si>
  <si>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</si>
  <si>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</si>
  <si>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</si>
  <si>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</si>
  <si>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</si>
  <si>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</si>
  <si>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</si>
  <si>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</si>
  <si>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</si>
  <si>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</si>
  <si>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</si>
  <si>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</si>
  <si>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</si>
  <si>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</si>
  <si>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</si>
  <si>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</si>
  <si>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</si>
  <si>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</si>
  <si>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</si>
  <si>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</si>
  <si>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</si>
  <si>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</si>
  <si>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</si>
  <si>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</si>
  <si>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</si>
  <si>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</si>
  <si>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</si>
  <si>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</si>
  <si>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</si>
  <si>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</si>
  <si>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</si>
  <si>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</si>
  <si>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</si>
  <si>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</si>
  <si>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</si>
  <si>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</si>
  <si>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</si>
  <si>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</si>
  <si>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</si>
  <si>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</si>
  <si>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</si>
  <si>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</si>
  <si>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</si>
  <si>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</si>
  <si>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</si>
  <si>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</si>
  <si>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</si>
  <si>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</si>
  <si>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</si>
  <si>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</si>
  <si>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</si>
  <si>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</si>
  <si>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Минимална работна заплата от 01.01.2024 г.</t>
  </si>
  <si>
    <t>2024,02</t>
  </si>
  <si>
    <t>вер.2024,02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</si>
</sst>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B23" sqref="AB23"/>
    </sheetView>
  </sheetViews>
  <sheetFormatPr defaultColWidth="9.140625"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453</v>
      </c>
    </row>
    <row r="2" spans="1:160" ht="12.75" customHeight="1" x14ac:dyDescent="0.2">
      <c r="B2" s="201" t="s">
        <v>616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2024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4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557</v>
      </c>
      <c r="BC2" s="465" t="s">
        <v>87</v>
      </c>
      <c r="BD2" s="464" t="s">
        <v>551</v>
      </c>
      <c r="BE2" s="464" t="s">
        <v>552</v>
      </c>
      <c r="BF2" s="464" t="s">
        <v>553</v>
      </c>
      <c r="BG2" s="465" t="s">
        <v>88</v>
      </c>
      <c r="BH2" s="465" t="s">
        <v>267</v>
      </c>
      <c r="BI2" s="464" t="s">
        <v>558</v>
      </c>
      <c r="BJ2" s="465" t="s">
        <v>89</v>
      </c>
      <c r="BK2" s="464" t="s">
        <v>559</v>
      </c>
      <c r="BL2" s="465" t="s">
        <v>436</v>
      </c>
      <c r="BM2" s="464" t="s">
        <v>560</v>
      </c>
      <c r="BN2" s="465" t="s">
        <v>90</v>
      </c>
      <c r="BO2" s="464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4" t="s">
        <v>562</v>
      </c>
      <c r="BV2" s="465" t="s">
        <v>125</v>
      </c>
      <c r="BW2" s="464" t="s">
        <v>563</v>
      </c>
      <c r="BX2" s="465" t="s">
        <v>126</v>
      </c>
      <c r="BY2" s="464" t="s">
        <v>564</v>
      </c>
      <c r="BZ2" s="465" t="s">
        <v>275</v>
      </c>
      <c r="CA2" s="464" t="s">
        <v>565</v>
      </c>
      <c r="CB2" s="465" t="s">
        <v>391</v>
      </c>
      <c r="CC2" s="464" t="s">
        <v>566</v>
      </c>
      <c r="CD2" s="465" t="s">
        <v>139</v>
      </c>
      <c r="CE2" s="464" t="s">
        <v>567</v>
      </c>
      <c r="CF2" s="465" t="s">
        <v>138</v>
      </c>
      <c r="CG2" s="464" t="s">
        <v>568</v>
      </c>
      <c r="CH2" s="465" t="s">
        <v>276</v>
      </c>
      <c r="CI2" s="462" t="s">
        <v>608</v>
      </c>
      <c r="CJ2" s="463" t="s">
        <v>266</v>
      </c>
      <c r="CK2" s="463" t="s">
        <v>220</v>
      </c>
      <c r="CL2" s="483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265</v>
      </c>
      <c r="FD2" s="485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452</v>
      </c>
      <c r="G4" s="471" t="s">
        <v>5</v>
      </c>
      <c r="H4" s="466" t="s">
        <v>106</v>
      </c>
      <c r="I4" s="467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293</v>
      </c>
      <c r="AI4" s="471" t="s">
        <v>430</v>
      </c>
      <c r="AJ4" s="471" t="s">
        <v>41</v>
      </c>
      <c r="AK4" s="466" t="s">
        <v>2</v>
      </c>
      <c r="AL4" s="466" t="s">
        <v>3</v>
      </c>
      <c r="AM4" s="466" t="s">
        <v>455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554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392</v>
      </c>
      <c r="DF5" s="461" t="s">
        <v>393</v>
      </c>
      <c r="DG5" s="461" t="s">
        <v>281</v>
      </c>
      <c r="DH5" s="461" t="s">
        <v>236</v>
      </c>
      <c r="DI5" s="461" t="s">
        <v>396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394</v>
      </c>
      <c r="EM5" s="461" t="s">
        <v>395</v>
      </c>
      <c r="EN5" s="461" t="s">
        <v>396</v>
      </c>
      <c r="EO5" s="461" t="s">
        <v>282</v>
      </c>
      <c r="EP5" s="461" t="s">
        <v>256</v>
      </c>
      <c r="EQ5" s="461" t="s">
        <v>257</v>
      </c>
      <c r="ER5" s="461" t="s">
        <v>434</v>
      </c>
      <c r="ES5" s="461" t="s">
        <v>435</v>
      </c>
      <c r="ET5" s="461" t="s">
        <v>258</v>
      </c>
      <c r="EU5" s="461" t="s">
        <v>259</v>
      </c>
      <c r="EV5" s="461" t="s">
        <v>439</v>
      </c>
      <c r="EW5" s="461" t="s">
        <v>440</v>
      </c>
      <c r="EX5" s="461" t="s">
        <v>438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">
      <c r="A6" s="480"/>
      <c r="B6" s="481"/>
      <c r="C6" s="466"/>
      <c r="D6" s="466"/>
      <c r="E6" s="466"/>
      <c r="F6" s="466"/>
      <c r="G6" s="167" t="s">
        <v>294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45350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82" t="s">
        <v>389</v>
      </c>
      <c r="C24" s="482"/>
      <c r="D24" s="482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84" t="s">
        <v>382</v>
      </c>
      <c r="C25" s="484"/>
      <c r="D25" s="484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3750</v>
      </c>
      <c r="IQ27" s="95" t="s">
        <v>468</v>
      </c>
      <c r="IR27" s="86">
        <v>1</v>
      </c>
      <c r="IS27" s="86" t="s">
        <v>29</v>
      </c>
    </row>
    <row r="28" spans="1:253" x14ac:dyDescent="0.2">
      <c r="FD28" s="86"/>
      <c r="IQ28" s="95" t="s">
        <v>469</v>
      </c>
      <c r="IR28" s="86">
        <v>2</v>
      </c>
      <c r="IS28" s="86" t="s">
        <v>107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">
      <c r="IQ30" s="95" t="s">
        <v>471</v>
      </c>
      <c r="IR30" s="171">
        <v>4</v>
      </c>
    </row>
    <row r="31" spans="1:253" x14ac:dyDescent="0.2">
      <c r="IQ31" s="423" t="s">
        <v>472</v>
      </c>
      <c r="IR31" s="172">
        <v>5</v>
      </c>
    </row>
    <row r="32" spans="1:253" x14ac:dyDescent="0.2">
      <c r="IQ32" s="95" t="s">
        <v>473</v>
      </c>
      <c r="IR32" s="86">
        <v>6</v>
      </c>
    </row>
    <row r="33" spans="251:252" x14ac:dyDescent="0.2">
      <c r="IQ33" s="95" t="s">
        <v>474</v>
      </c>
      <c r="IR33" s="86">
        <v>7</v>
      </c>
    </row>
    <row r="34" spans="251:252" x14ac:dyDescent="0.2">
      <c r="IQ34" s="95" t="s">
        <v>475</v>
      </c>
      <c r="IR34" s="86">
        <v>8</v>
      </c>
    </row>
    <row r="35" spans="251:252" x14ac:dyDescent="0.2">
      <c r="IQ35" s="95" t="s">
        <v>476</v>
      </c>
      <c r="IR35" s="459">
        <v>9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2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2">
      <c r="B4" s="452" t="s">
        <v>607</v>
      </c>
      <c r="C4" s="493" t="str">
        <f ca="1">IF(B2="Общо"," ",IF(OFFSET(РПВ!$G$8,A15,)=""," ",OFFSET(РПВ!$G$8,A15,)))</f>
        <v xml:space="preserve"> </v>
      </c>
      <c r="D4" s="494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2">
      <c r="B5" s="372" t="s">
        <v>506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2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2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2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2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2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2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2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2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3.5" thickBot="1" x14ac:dyDescent="0.2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2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2">
      <c r="B18" s="452" t="s">
        <v>607</v>
      </c>
      <c r="C18" s="493" t="str">
        <f ca="1">IF(B16="Общо"," ",IF(OFFSET(РПВ!$G$8,A29,)=""," ",OFFSET(РПВ!$G$8,A29,)))</f>
        <v xml:space="preserve"> </v>
      </c>
      <c r="D18" s="494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2">
      <c r="B19" s="372" t="s">
        <v>506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2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2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2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2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2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2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2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2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3.5" thickBot="1" x14ac:dyDescent="0.2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89" t="str">
        <f ca="1">IF(B30="Общо"," ",IF(OFFSET(РПВ!$FD$8,A43,)=""," ",OFFSET(РПВ!$FD$8,A43,)))</f>
        <v>""</v>
      </c>
      <c r="J30" s="490"/>
    </row>
    <row r="31" spans="1:10" x14ac:dyDescent="0.2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2">
      <c r="B32" s="452" t="s">
        <v>607</v>
      </c>
      <c r="C32" s="493" t="str">
        <f ca="1">IF(B30="Общо"," ",IF(OFFSET(РПВ!$G$8,A43,)=""," ",OFFSET(РПВ!$G$8,A43,)))</f>
        <v xml:space="preserve"> </v>
      </c>
      <c r="D32" s="494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2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2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2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2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2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2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2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2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2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3.5" thickBot="1" x14ac:dyDescent="0.2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2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6.5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89" t="str">
        <f ca="1">IF(B44="Общо"," ",IF(OFFSET(РПВ!$FD$8,A57,)=""," ",OFFSET(РПВ!$FD$8,A57,)))</f>
        <v xml:space="preserve"> </v>
      </c>
      <c r="J44" s="490"/>
    </row>
    <row r="45" spans="1:10" x14ac:dyDescent="0.2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2">
      <c r="B46" s="452" t="s">
        <v>607</v>
      </c>
      <c r="C46" s="493" t="str">
        <f ca="1">IF(B44="Общо"," ",IF(OFFSET(РПВ!$G$8,A57,)=""," ",OFFSET(РПВ!$G$8,A57,)))</f>
        <v xml:space="preserve"> </v>
      </c>
      <c r="D46" s="494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2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2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2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2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2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2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2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2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2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3.5" thickBot="1" x14ac:dyDescent="0.2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2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6.5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89" t="str">
        <f ca="1">IF(B58="Общо"," ",IF(OFFSET(РПВ!$FD$8,A71,)=""," ",OFFSET(РПВ!$FD$8,A71,)))</f>
        <v xml:space="preserve"> </v>
      </c>
      <c r="J58" s="490"/>
    </row>
    <row r="59" spans="1:10" x14ac:dyDescent="0.2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2">
      <c r="B60" s="452" t="s">
        <v>607</v>
      </c>
      <c r="C60" s="493" t="str">
        <f ca="1">IF(B58="Общо"," ",IF(OFFSET(РПВ!$G$8,A71,)=""," ",OFFSET(РПВ!$G$8,A71,)))</f>
        <v xml:space="preserve"> </v>
      </c>
      <c r="D60" s="494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2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2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2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2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2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2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2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2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2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3.5" thickBot="1" x14ac:dyDescent="0.2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2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  <mergeCell ref="I2:J2"/>
    <mergeCell ref="B2:F2"/>
    <mergeCell ref="C4:D4"/>
    <mergeCell ref="B16:F16"/>
    <mergeCell ref="I16:J16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8" t="str">
        <f>РПВ!AN2</f>
        <v>януари</v>
      </c>
      <c r="D8" s="498"/>
      <c r="E8" s="498" t="str">
        <f>РПВ!AO2</f>
        <v>2024</v>
      </c>
      <c r="F8" s="498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8" t="str">
        <f>C8</f>
        <v>януари</v>
      </c>
      <c r="N8" s="498"/>
      <c r="O8" s="498" t="str">
        <f>E8</f>
        <v>2024</v>
      </c>
      <c r="P8" s="498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4" t="str">
        <f>CONCATENATE(print,"       |         spumpala@gmail.com")</f>
        <v>вер.2024,02     TROX     http://www.trox-bg.com       |         spumpala@gmail.com</v>
      </c>
      <c r="C10" s="504"/>
      <c r="D10" s="504"/>
      <c r="E10" s="504"/>
      <c r="F10" s="504"/>
      <c r="G10" s="504"/>
      <c r="H10" s="504"/>
      <c r="J10" s="168"/>
      <c r="L10" s="504" t="str">
        <f>B10</f>
        <v>вер.2024,02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0</v>
      </c>
    </row>
    <row r="13" spans="1:18" ht="12.75" customHeight="1" x14ac:dyDescent="0.2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">
      <c r="B14" s="164" t="s">
        <v>271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0" t="s">
        <v>142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02" t="s">
        <v>110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555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">
      <c r="B33" s="166" t="s">
        <v>458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25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493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4" t="str">
        <f>CONCATENATE(print,"       |         spumpala@abv.bg")</f>
        <v>вер.2024,02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вер.2024,02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scale="78" orientation="landscape" horizontalDpi="240" verticalDpi="144" r:id="rId1"/>
  <headerFooter alignWithMargins="0">
    <oddHeader>&amp;L&amp;8&amp;B&amp;I Генерирано чрез TROX РПВ вер.2024,01</oddHeader>
    <oddFooter>&amp;R&amp;8&amp;B&amp;I Генерирано чрез TROX РПВ вер.2024,01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2" sqref="C32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452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x14ac:dyDescent="0.2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x14ac:dyDescent="0.2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x14ac:dyDescent="0.2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x14ac:dyDescent="0.2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x14ac:dyDescent="0.2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x14ac:dyDescent="0.2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x14ac:dyDescent="0.2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x14ac:dyDescent="0.2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x14ac:dyDescent="0.2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2024 год.</oddHeader>
    <oddFooter>&amp;L&amp;10&amp;B Генерирано чрез TROX РПВ
 вер.2024,01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487</v>
      </c>
      <c r="B4" s="294" t="str">
        <f>CONCATENATE(РПВ!AN2,".",РПВ!AO2)</f>
        <v>януари.2024</v>
      </c>
    </row>
    <row r="6" spans="1:8" s="409" customFormat="1" ht="30.75" customHeight="1" x14ac:dyDescent="0.3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вер.2024,01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0" t="s">
        <v>610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25">
      <c r="A6" s="523" t="s">
        <v>206</v>
      </c>
      <c r="B6" s="523"/>
      <c r="C6" s="523"/>
      <c r="D6" s="527" t="str">
        <f>РПВ!L2</f>
        <v>Проба ЕООД</v>
      </c>
      <c r="E6" s="528" t="s">
        <v>444</v>
      </c>
      <c r="F6" s="528" t="s">
        <v>444</v>
      </c>
      <c r="G6" s="528" t="s">
        <v>444</v>
      </c>
      <c r="H6" s="529" t="s">
        <v>444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152</v>
      </c>
      <c r="B8" s="527"/>
      <c r="C8" s="529"/>
      <c r="D8" s="148" t="s">
        <v>153</v>
      </c>
      <c r="E8" s="542"/>
      <c r="F8" s="543"/>
      <c r="G8" s="543"/>
      <c r="H8" s="544"/>
      <c r="I8" s="148" t="s">
        <v>154</v>
      </c>
      <c r="J8" s="148"/>
      <c r="K8" s="542"/>
      <c r="L8" s="543"/>
      <c r="M8" s="543"/>
      <c r="N8" s="544"/>
    </row>
    <row r="10" spans="1:15" ht="25.5" customHeight="1" x14ac:dyDescent="0.2">
      <c r="A10" s="547" t="s">
        <v>486</v>
      </c>
      <c r="B10" s="548"/>
      <c r="C10" s="548"/>
      <c r="D10" s="548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22" t="s">
        <v>208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22" t="s">
        <v>166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">
      <c r="A15" s="522" t="s">
        <v>202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">
      <c r="A16" s="522" t="s">
        <v>602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">
      <c r="A17" s="522" t="s">
        <v>203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">
      <c r="A18" s="522" t="s">
        <v>204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">
      <c r="A19" s="522" t="s">
        <v>205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">
      <c r="A20" s="522" t="s">
        <v>485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">
      <c r="A21" s="522" t="s">
        <v>484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22" t="s">
        <v>209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">
      <c r="P24" s="401" t="s">
        <v>606</v>
      </c>
    </row>
    <row r="25" spans="1:16" x14ac:dyDescent="0.2">
      <c r="P25" s="401">
        <f>MONTH(P24)</f>
        <v>1</v>
      </c>
    </row>
    <row r="26" spans="1:16" x14ac:dyDescent="0.2">
      <c r="A26" s="549" t="s">
        <v>133</v>
      </c>
      <c r="B26" s="549"/>
      <c r="C26" s="155"/>
    </row>
    <row r="30" spans="1:16" x14ac:dyDescent="0.2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3" sqref="P3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3"/>
      <c r="H1" s="16"/>
      <c r="N1" s="85"/>
    </row>
    <row r="2" spans="2:16" x14ac:dyDescent="0.2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2024</v>
      </c>
    </row>
    <row r="3" spans="2:16" x14ac:dyDescent="0.2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2023</v>
      </c>
    </row>
    <row r="4" spans="2:16" x14ac:dyDescent="0.2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2022</v>
      </c>
    </row>
    <row r="5" spans="2:16" x14ac:dyDescent="0.2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2021</v>
      </c>
    </row>
    <row r="6" spans="2:16" x14ac:dyDescent="0.2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2020</v>
      </c>
    </row>
    <row r="7" spans="2:16" x14ac:dyDescent="0.2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2019</v>
      </c>
    </row>
    <row r="8" spans="2:16" x14ac:dyDescent="0.2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2018</v>
      </c>
    </row>
    <row r="9" spans="2:16" x14ac:dyDescent="0.2">
      <c r="B9" s="89"/>
      <c r="C9" s="145" t="s">
        <v>185</v>
      </c>
      <c r="I9" s="1">
        <v>8</v>
      </c>
      <c r="N9" s="95" t="s">
        <v>196</v>
      </c>
      <c r="P9" s="1">
        <v>2017</v>
      </c>
    </row>
    <row r="10" spans="2:16" x14ac:dyDescent="0.2">
      <c r="B10" s="552" t="s">
        <v>143</v>
      </c>
      <c r="C10" s="553"/>
      <c r="D10" s="553"/>
      <c r="I10" s="1">
        <v>9</v>
      </c>
      <c r="N10" s="95" t="s">
        <v>197</v>
      </c>
      <c r="P10" s="1">
        <v>2016</v>
      </c>
    </row>
    <row r="11" spans="2:16" ht="12" customHeight="1" x14ac:dyDescent="0.2">
      <c r="B11" s="94" t="s">
        <v>111</v>
      </c>
      <c r="C11" s="555">
        <f>SUM(Рекапитулация!D4:D23)+Рекапитулация!D24+SUM(Рекапитулация!D38:D57)</f>
        <v>0</v>
      </c>
      <c r="D11" s="556"/>
      <c r="N11" s="95" t="s">
        <v>198</v>
      </c>
      <c r="P11" s="1">
        <v>2015</v>
      </c>
    </row>
    <row r="12" spans="2:16" ht="12" customHeight="1" x14ac:dyDescent="0.2">
      <c r="B12" s="93" t="s">
        <v>112</v>
      </c>
      <c r="C12" s="555">
        <f>Рекапитулация!D34</f>
        <v>0</v>
      </c>
      <c r="D12" s="556"/>
      <c r="N12" s="95" t="s">
        <v>199</v>
      </c>
      <c r="P12" s="1">
        <v>2014</v>
      </c>
    </row>
    <row r="13" spans="2:16" ht="12" customHeight="1" x14ac:dyDescent="0.2">
      <c r="B13" s="93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200</v>
      </c>
      <c r="P13" s="1">
        <v>2013</v>
      </c>
    </row>
    <row r="14" spans="2:16" ht="12" customHeight="1" x14ac:dyDescent="0.2">
      <c r="B14" s="93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201</v>
      </c>
      <c r="P14" s="1">
        <v>2012</v>
      </c>
    </row>
    <row r="15" spans="2:16" ht="12" customHeight="1" x14ac:dyDescent="0.2">
      <c r="B15" s="93" t="s">
        <v>115</v>
      </c>
      <c r="C15" s="555">
        <f>SUM(Рекапитулация!D30:D33,Рекапитулация!D69:D71)</f>
        <v>0</v>
      </c>
      <c r="D15" s="556"/>
      <c r="E15" s="143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2011</v>
      </c>
    </row>
    <row r="16" spans="2:16" ht="12" customHeight="1" x14ac:dyDescent="0.2">
      <c r="B16" s="93" t="s">
        <v>116</v>
      </c>
      <c r="C16" s="555">
        <f>Рекапитулация!D25</f>
        <v>0</v>
      </c>
      <c r="D16" s="556"/>
      <c r="E16" s="143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2010</v>
      </c>
    </row>
    <row r="17" spans="1:16" ht="12" customHeight="1" x14ac:dyDescent="0.2">
      <c r="B17" s="142" t="s">
        <v>181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2009</v>
      </c>
    </row>
    <row r="18" spans="1:16" ht="12" customHeight="1" x14ac:dyDescent="0.2">
      <c r="B18" s="141" t="s">
        <v>483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2008</v>
      </c>
    </row>
    <row r="19" spans="1:16" x14ac:dyDescent="0.2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2007</v>
      </c>
    </row>
    <row r="20" spans="1:16" x14ac:dyDescent="0.2">
      <c r="B20" s="228" t="s">
        <v>459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2006</v>
      </c>
    </row>
    <row r="21" spans="1:16" x14ac:dyDescent="0.2">
      <c r="B21" s="228" t="s">
        <v>460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  <c r="P21" s="1">
        <v>2005</v>
      </c>
    </row>
    <row r="22" spans="1:16" x14ac:dyDescent="0.2">
      <c r="B22" s="228" t="s">
        <v>464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</row>
    <row r="23" spans="1:16" x14ac:dyDescent="0.2">
      <c r="A23" s="12"/>
      <c r="B23" s="228" t="s">
        <v>465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">
      <c r="A24" s="12"/>
      <c r="B24" s="228" t="s">
        <v>461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">
      <c r="A25" s="12"/>
      <c r="B25" s="228" t="s">
        <v>466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">
      <c r="A26" s="12"/>
      <c r="B26" s="228" t="s">
        <v>467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">
      <c r="A27" s="12"/>
      <c r="B27" s="228" t="s">
        <v>462</v>
      </c>
    </row>
    <row r="28" spans="1:16" x14ac:dyDescent="0.2">
      <c r="B28" s="414" t="s">
        <v>543</v>
      </c>
    </row>
    <row r="29" spans="1:16" x14ac:dyDescent="0.2">
      <c r="B29" s="414" t="s">
        <v>544</v>
      </c>
    </row>
    <row r="30" spans="1:16" x14ac:dyDescent="0.2">
      <c r="B30" s="228" t="s">
        <v>463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481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608" t="s">
        <v>609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150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151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">
      <c r="A8" s="112" t="s">
        <v>480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109</v>
      </c>
      <c r="AR8" s="115"/>
      <c r="AS8" s="115"/>
      <c r="AT8" s="116"/>
      <c r="AU8" s="623"/>
    </row>
    <row r="9" spans="1:48" ht="9.75" customHeight="1" x14ac:dyDescent="0.2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25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3" t="str">
        <f>IF(Инфо!F15="","",Инфо!F15)</f>
        <v/>
      </c>
      <c r="Q11" s="595" t="s">
        <v>156</v>
      </c>
      <c r="R11" s="595"/>
      <c r="S11" s="595"/>
      <c r="T11" s="596"/>
      <c r="U11" s="119" t="s">
        <v>157</v>
      </c>
      <c r="V11" s="118"/>
      <c r="W11" s="118"/>
      <c r="X11" s="118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9" t="s">
        <v>159</v>
      </c>
      <c r="AE11" s="118"/>
      <c r="AF11" s="118"/>
      <c r="AG11" s="118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9" t="s">
        <v>161</v>
      </c>
      <c r="AN11" s="118"/>
      <c r="AO11" s="118"/>
      <c r="AP11" s="118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594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594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594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594"/>
      <c r="AR12" s="310" t="s">
        <v>163</v>
      </c>
      <c r="AS12" s="307"/>
      <c r="AT12" s="308"/>
      <c r="AU12" s="309"/>
    </row>
    <row r="13" spans="1:48" ht="9.75" customHeight="1" thickTop="1" x14ac:dyDescent="0.2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25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605"/>
      <c r="AU14" s="606"/>
    </row>
    <row r="15" spans="1:48" ht="9.75" customHeight="1" x14ac:dyDescent="0.2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25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165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165</v>
      </c>
    </row>
    <row r="32" spans="1:55" ht="9.75" customHeight="1" thickBot="1" x14ac:dyDescent="0.25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481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150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151</v>
      </c>
      <c r="AR43" s="109"/>
      <c r="AS43" s="109"/>
      <c r="AT43" s="110"/>
      <c r="AU43" s="622">
        <f>AU7</f>
        <v>0</v>
      </c>
    </row>
    <row r="44" spans="1:48" ht="9.75" customHeight="1" x14ac:dyDescent="0.2">
      <c r="A44" s="112" t="s">
        <v>482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109</v>
      </c>
      <c r="AR44" s="115"/>
      <c r="AS44" s="115"/>
      <c r="AT44" s="116"/>
      <c r="AU44" s="623"/>
    </row>
    <row r="45" spans="1:48" ht="9.75" customHeight="1" x14ac:dyDescent="0.2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25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3" t="str">
        <f>P11</f>
        <v/>
      </c>
      <c r="Q47" s="595" t="s">
        <v>156</v>
      </c>
      <c r="R47" s="595"/>
      <c r="S47" s="595"/>
      <c r="T47" s="596"/>
      <c r="U47" s="119" t="s">
        <v>157</v>
      </c>
      <c r="V47" s="118"/>
      <c r="W47" s="118"/>
      <c r="X47" s="118"/>
      <c r="Y47" s="593" t="str">
        <f>Y11</f>
        <v/>
      </c>
      <c r="Z47" s="595" t="s">
        <v>158</v>
      </c>
      <c r="AA47" s="595"/>
      <c r="AB47" s="595"/>
      <c r="AC47" s="596"/>
      <c r="AD47" s="119" t="s">
        <v>159</v>
      </c>
      <c r="AE47" s="118"/>
      <c r="AF47" s="118"/>
      <c r="AG47" s="118"/>
      <c r="AH47" s="593" t="str">
        <f>AH11</f>
        <v/>
      </c>
      <c r="AI47" s="595" t="s">
        <v>160</v>
      </c>
      <c r="AJ47" s="595"/>
      <c r="AK47" s="595"/>
      <c r="AL47" s="596"/>
      <c r="AM47" s="119" t="s">
        <v>161</v>
      </c>
      <c r="AN47" s="118"/>
      <c r="AO47" s="118"/>
      <c r="AP47" s="118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594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594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594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594"/>
      <c r="AR48" s="310" t="s">
        <v>163</v>
      </c>
      <c r="AS48" s="307"/>
      <c r="AT48" s="308"/>
      <c r="AU48" s="309"/>
    </row>
    <row r="49" spans="1:47" ht="9.75" customHeight="1" thickTop="1" x14ac:dyDescent="0.2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25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605"/>
      <c r="AU50" s="606"/>
    </row>
    <row r="51" spans="1:47" ht="9.75" customHeight="1" x14ac:dyDescent="0.2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25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165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165</v>
      </c>
    </row>
    <row r="68" spans="1:48" ht="9.75" customHeight="1" thickBot="1" x14ac:dyDescent="0.25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38" t="s">
        <v>494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25">
      <c r="A2" s="213"/>
    </row>
    <row r="3" spans="1:11" s="212" customFormat="1" ht="18.75" x14ac:dyDescent="0.3">
      <c r="A3" s="639" t="s">
        <v>397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398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399</v>
      </c>
      <c r="F7" s="640"/>
      <c r="G7" s="640"/>
      <c r="H7" s="640"/>
      <c r="I7" s="640"/>
      <c r="J7" s="640"/>
      <c r="K7" s="640"/>
    </row>
    <row r="8" spans="1:11" s="212" customFormat="1" ht="15.75" x14ac:dyDescent="0.25">
      <c r="A8" s="212" t="s">
        <v>400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401</v>
      </c>
    </row>
    <row r="11" spans="1:11" s="212" customFormat="1" ht="15" x14ac:dyDescent="0.25">
      <c r="A11" s="212" t="s">
        <v>402</v>
      </c>
    </row>
    <row r="12" spans="1:11" s="212" customFormat="1" ht="15" x14ac:dyDescent="0.25">
      <c r="A12" s="212" t="s">
        <v>403</v>
      </c>
      <c r="B12" s="630"/>
      <c r="C12" s="630"/>
      <c r="D12" s="630"/>
      <c r="E12" s="630"/>
      <c r="F12" s="630"/>
      <c r="H12" s="212" t="s">
        <v>404</v>
      </c>
      <c r="I12" s="215"/>
      <c r="J12" s="630"/>
      <c r="K12" s="630"/>
    </row>
    <row r="13" spans="1:11" s="212" customFormat="1" ht="15" x14ac:dyDescent="0.25">
      <c r="A13" s="631" t="s">
        <v>405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5" x14ac:dyDescent="0.25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5" x14ac:dyDescent="0.25">
      <c r="A15" s="212" t="s">
        <v>406</v>
      </c>
      <c r="B15" s="630"/>
      <c r="C15" s="630"/>
      <c r="D15" s="630"/>
      <c r="E15" s="630"/>
      <c r="F15" s="212" t="s">
        <v>407</v>
      </c>
      <c r="G15" s="637"/>
      <c r="H15" s="637"/>
      <c r="I15" s="637"/>
      <c r="J15" s="637"/>
      <c r="K15" s="637"/>
    </row>
    <row r="16" spans="1:11" s="212" customFormat="1" ht="15" x14ac:dyDescent="0.25">
      <c r="A16" s="631" t="s">
        <v>408</v>
      </c>
      <c r="B16" s="631"/>
      <c r="C16" s="630"/>
      <c r="D16" s="630"/>
      <c r="E16" s="631" t="s">
        <v>409</v>
      </c>
      <c r="F16" s="631"/>
      <c r="G16" s="636"/>
      <c r="H16" s="636"/>
      <c r="I16" s="212" t="s">
        <v>410</v>
      </c>
      <c r="J16" s="630"/>
      <c r="K16" s="630"/>
    </row>
    <row r="17" spans="1:11" s="212" customFormat="1" ht="15" x14ac:dyDescent="0.25">
      <c r="A17" s="212" t="s">
        <v>411</v>
      </c>
      <c r="B17" s="630"/>
      <c r="C17" s="630"/>
      <c r="D17" s="630"/>
    </row>
    <row r="18" spans="1:11" s="212" customFormat="1" ht="7.5" customHeight="1" x14ac:dyDescent="0.25"/>
    <row r="19" spans="1:11" s="212" customFormat="1" ht="15" x14ac:dyDescent="0.25">
      <c r="A19" s="212" t="s">
        <v>412</v>
      </c>
      <c r="B19" s="630"/>
      <c r="C19" s="630"/>
      <c r="D19" s="630"/>
      <c r="E19" s="630"/>
      <c r="F19" s="630"/>
      <c r="H19" s="212" t="s">
        <v>404</v>
      </c>
      <c r="I19" s="215"/>
      <c r="J19" s="630"/>
      <c r="K19" s="630"/>
    </row>
    <row r="20" spans="1:11" s="212" customFormat="1" ht="15" x14ac:dyDescent="0.25">
      <c r="A20" s="631" t="s">
        <v>405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5" x14ac:dyDescent="0.25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5" x14ac:dyDescent="0.25">
      <c r="A22" s="212" t="s">
        <v>406</v>
      </c>
      <c r="B22" s="630"/>
      <c r="C22" s="630"/>
      <c r="D22" s="630"/>
      <c r="E22" s="630"/>
      <c r="F22" s="212" t="s">
        <v>407</v>
      </c>
      <c r="G22" s="637"/>
      <c r="H22" s="637"/>
      <c r="I22" s="637"/>
      <c r="J22" s="637"/>
      <c r="K22" s="637"/>
    </row>
    <row r="23" spans="1:11" s="212" customFormat="1" ht="15" x14ac:dyDescent="0.25">
      <c r="A23" s="631" t="s">
        <v>408</v>
      </c>
      <c r="B23" s="631"/>
      <c r="C23" s="630"/>
      <c r="D23" s="630"/>
      <c r="E23" s="631" t="s">
        <v>409</v>
      </c>
      <c r="F23" s="631"/>
      <c r="G23" s="636"/>
      <c r="H23" s="636"/>
      <c r="I23" s="212" t="s">
        <v>410</v>
      </c>
      <c r="J23" s="630"/>
      <c r="K23" s="630"/>
    </row>
    <row r="24" spans="1:11" s="212" customFormat="1" ht="15" x14ac:dyDescent="0.25">
      <c r="A24" s="212" t="s">
        <v>411</v>
      </c>
      <c r="B24" s="630"/>
      <c r="C24" s="630"/>
      <c r="D24" s="630"/>
    </row>
    <row r="25" spans="1:11" s="212" customFormat="1" ht="7.5" customHeight="1" x14ac:dyDescent="0.25"/>
    <row r="26" spans="1:11" s="212" customFormat="1" ht="15" x14ac:dyDescent="0.25">
      <c r="A26" s="212" t="s">
        <v>413</v>
      </c>
    </row>
    <row r="27" spans="1:11" s="212" customFormat="1" ht="15" x14ac:dyDescent="0.25">
      <c r="A27" s="212" t="s">
        <v>414</v>
      </c>
      <c r="B27" s="630"/>
      <c r="C27" s="630"/>
      <c r="D27" s="630"/>
      <c r="E27" s="630"/>
      <c r="F27" s="630"/>
      <c r="H27" s="212" t="s">
        <v>404</v>
      </c>
      <c r="I27" s="215"/>
      <c r="J27" s="630"/>
      <c r="K27" s="630"/>
    </row>
    <row r="28" spans="1:11" s="212" customFormat="1" ht="15" x14ac:dyDescent="0.25">
      <c r="A28" s="631" t="s">
        <v>405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5" x14ac:dyDescent="0.25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5" x14ac:dyDescent="0.25">
      <c r="A30" s="212" t="s">
        <v>406</v>
      </c>
      <c r="B30" s="630"/>
      <c r="C30" s="630"/>
      <c r="D30" s="630"/>
      <c r="E30" s="630"/>
      <c r="F30" s="212" t="s">
        <v>407</v>
      </c>
      <c r="G30" s="630"/>
      <c r="H30" s="630"/>
      <c r="I30" s="630"/>
      <c r="J30" s="630"/>
      <c r="K30" s="630"/>
    </row>
    <row r="31" spans="1:11" s="212" customFormat="1" ht="15" x14ac:dyDescent="0.25">
      <c r="A31" s="631" t="s">
        <v>408</v>
      </c>
      <c r="B31" s="631"/>
      <c r="C31" s="630"/>
      <c r="D31" s="630"/>
      <c r="E31" s="631" t="s">
        <v>409</v>
      </c>
      <c r="F31" s="631"/>
      <c r="G31" s="636"/>
      <c r="H31" s="636"/>
      <c r="I31" s="212" t="s">
        <v>410</v>
      </c>
      <c r="J31" s="630"/>
      <c r="K31" s="630"/>
    </row>
    <row r="32" spans="1:11" s="212" customFormat="1" ht="15" x14ac:dyDescent="0.25">
      <c r="A32" s="212" t="s">
        <v>411</v>
      </c>
      <c r="B32" s="630"/>
      <c r="C32" s="630"/>
      <c r="D32" s="630"/>
      <c r="E32" s="631" t="s">
        <v>415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25"/>
    <row r="34" spans="1:11" s="212" customFormat="1" ht="15" x14ac:dyDescent="0.25">
      <c r="E34" s="632" t="s">
        <v>416</v>
      </c>
      <c r="F34" s="632"/>
      <c r="G34" s="632"/>
      <c r="H34" s="633" t="s">
        <v>417</v>
      </c>
      <c r="I34" s="633"/>
      <c r="J34" s="633"/>
      <c r="K34" s="633"/>
    </row>
    <row r="35" spans="1:11" s="212" customFormat="1" ht="15" x14ac:dyDescent="0.25">
      <c r="H35" s="633" t="s">
        <v>418</v>
      </c>
      <c r="I35" s="633"/>
      <c r="J35" s="633"/>
      <c r="K35" s="633"/>
    </row>
    <row r="36" spans="1:11" s="214" customFormat="1" ht="15.75" x14ac:dyDescent="0.25">
      <c r="A36" s="634" t="s">
        <v>419</v>
      </c>
      <c r="B36" s="634"/>
      <c r="C36" s="634"/>
      <c r="D36" s="634"/>
      <c r="E36" s="635" t="str">
        <f>РПВ!AO2</f>
        <v>2024</v>
      </c>
      <c r="F36" s="635"/>
      <c r="G36" s="214" t="s">
        <v>165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26" t="s">
        <v>495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25">
      <c r="A39" s="212" t="s">
        <v>496</v>
      </c>
      <c r="F39" s="212" t="s">
        <v>497</v>
      </c>
    </row>
    <row r="40" spans="1:11" s="212" customFormat="1" ht="15" customHeight="1" x14ac:dyDescent="0.25"/>
    <row r="41" spans="1:11" s="214" customFormat="1" ht="15" x14ac:dyDescent="0.25">
      <c r="A41" s="359" t="s">
        <v>498</v>
      </c>
    </row>
    <row r="42" spans="1:11" s="214" customFormat="1" ht="21.75" customHeight="1" x14ac:dyDescent="0.25">
      <c r="A42" s="359" t="s">
        <v>499</v>
      </c>
      <c r="F42" s="359" t="s">
        <v>500</v>
      </c>
    </row>
    <row r="43" spans="1:11" s="360" customFormat="1" ht="16.5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27"/>
      <c r="J43" s="627"/>
    </row>
    <row r="44" spans="1:11" s="360" customFormat="1" ht="15" x14ac:dyDescent="0.25">
      <c r="A44" s="361" t="s">
        <v>422</v>
      </c>
      <c r="D44" s="325"/>
      <c r="F44" s="361" t="s">
        <v>422</v>
      </c>
      <c r="I44" s="629"/>
      <c r="J44" s="629"/>
    </row>
    <row r="45" spans="1:11" s="360" customFormat="1" ht="15" x14ac:dyDescent="0.25">
      <c r="A45" s="361" t="s">
        <v>423</v>
      </c>
      <c r="D45" s="325"/>
      <c r="F45" s="361" t="s">
        <v>423</v>
      </c>
      <c r="I45" s="629"/>
      <c r="J45" s="629"/>
    </row>
    <row r="46" spans="1:11" s="360" customFormat="1" ht="15" x14ac:dyDescent="0.25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5" x14ac:dyDescent="0.25">
      <c r="D47" s="366"/>
      <c r="F47" s="361" t="s">
        <v>429</v>
      </c>
      <c r="I47" s="629"/>
      <c r="J47" s="629"/>
    </row>
    <row r="48" spans="1:11" s="360" customFormat="1" ht="15" x14ac:dyDescent="0.25">
      <c r="F48" s="361" t="s">
        <v>424</v>
      </c>
      <c r="I48" s="629"/>
      <c r="J48" s="629"/>
    </row>
    <row r="49" spans="1:9" s="212" customFormat="1" ht="15" x14ac:dyDescent="0.25"/>
    <row r="50" spans="1:9" s="212" customFormat="1" ht="7.5" customHeight="1" x14ac:dyDescent="0.25">
      <c r="A50" s="212" t="s">
        <v>425</v>
      </c>
    </row>
    <row r="51" spans="1:9" s="212" customFormat="1" ht="15" x14ac:dyDescent="0.25">
      <c r="A51" s="212" t="s">
        <v>186</v>
      </c>
      <c r="B51" s="628"/>
      <c r="C51" s="628"/>
      <c r="G51" s="212" t="s">
        <v>426</v>
      </c>
      <c r="H51" s="216"/>
      <c r="I51" s="216"/>
    </row>
    <row r="52" spans="1:9" s="212" customFormat="1" ht="15" x14ac:dyDescent="0.25">
      <c r="H52" s="212" t="s">
        <v>427</v>
      </c>
    </row>
    <row r="54" spans="1:9" s="364" customFormat="1" ht="15" x14ac:dyDescent="0.25">
      <c r="A54" s="364" t="s">
        <v>501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вер.2024,01&amp;L&amp;8&amp;B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22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22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topLeftCell="A4" zoomScale="90" zoomScaleNormal="90" workbookViewId="0">
      <selection activeCell="H72" sqref="H72"/>
    </sheetView>
  </sheetViews>
  <sheetFormatPr defaultColWidth="9.140625"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" style="86" bestFit="1" customWidth="1"/>
    <col min="19" max="19" width="80.85546875" style="86" bestFit="1" customWidth="1"/>
    <col min="20" max="16384" width="9.140625" style="86"/>
  </cols>
  <sheetData>
    <row r="1" spans="2:17" ht="12.75" customHeight="1" x14ac:dyDescent="0.2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"/>
    <row r="3" spans="2:17" ht="12.75" customHeight="1" x14ac:dyDescent="0.2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">
      <c r="B6" s="644" t="s">
        <v>492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">
      <c r="B12" s="482" t="s">
        <v>27</v>
      </c>
      <c r="C12" s="482"/>
      <c r="D12" s="175">
        <v>3750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82" t="s">
        <v>103</v>
      </c>
      <c r="C13" s="482"/>
      <c r="D13" s="449">
        <v>933</v>
      </c>
    </row>
    <row r="14" spans="2:17" ht="12.75" customHeight="1" x14ac:dyDescent="0.2">
      <c r="B14" s="482" t="s">
        <v>55</v>
      </c>
      <c r="C14" s="482"/>
      <c r="D14" s="449">
        <v>933</v>
      </c>
      <c r="F14" s="646" t="s">
        <v>614</v>
      </c>
      <c r="G14" s="646"/>
      <c r="H14" s="646"/>
      <c r="I14" s="646"/>
      <c r="J14" s="646"/>
      <c r="K14" s="646"/>
      <c r="L14" s="40"/>
    </row>
    <row r="15" spans="2:17" ht="12.75" customHeight="1" x14ac:dyDescent="0.2">
      <c r="B15" s="482" t="s">
        <v>100</v>
      </c>
      <c r="C15" s="482"/>
      <c r="D15" s="449">
        <v>780</v>
      </c>
      <c r="F15" s="646"/>
      <c r="G15" s="646"/>
      <c r="H15" s="646"/>
      <c r="I15" s="646"/>
      <c r="J15" s="646"/>
      <c r="K15" s="646"/>
      <c r="L15" s="40"/>
    </row>
    <row r="16" spans="2:17" x14ac:dyDescent="0.2">
      <c r="B16" s="482" t="s">
        <v>432</v>
      </c>
      <c r="C16" s="482"/>
      <c r="D16" s="449">
        <v>933</v>
      </c>
      <c r="Q16" s="86" t="str">
        <f>ver</f>
        <v>2024,02</v>
      </c>
    </row>
    <row r="17" spans="1:11" x14ac:dyDescent="0.2">
      <c r="B17" s="648" t="s">
        <v>615</v>
      </c>
      <c r="C17" s="645"/>
      <c r="D17" s="449">
        <v>933</v>
      </c>
    </row>
    <row r="18" spans="1:11" ht="12.75" customHeight="1" x14ac:dyDescent="0.2">
      <c r="D18" s="459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">
      <c r="A25" s="645"/>
      <c r="B25" s="645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8.9999999999999993E-3</v>
      </c>
      <c r="I25" s="95"/>
      <c r="J25" s="86" t="s">
        <v>446</v>
      </c>
      <c r="K25" s="86">
        <v>1</v>
      </c>
    </row>
    <row r="26" spans="1:11" ht="12.75" customHeight="1" x14ac:dyDescent="0.2">
      <c r="A26" s="645"/>
      <c r="B26" s="645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">
      <c r="A27" s="645"/>
      <c r="B27" s="645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">
      <c r="A28" s="645"/>
      <c r="B28" s="645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">
      <c r="A29" s="645"/>
      <c r="B29" s="645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">
      <c r="G30" s="95" t="s">
        <v>195</v>
      </c>
      <c r="H30" s="177">
        <v>1.0999999999999999E-2</v>
      </c>
      <c r="I30" s="95"/>
    </row>
    <row r="31" spans="1:11" ht="12.75" customHeight="1" x14ac:dyDescent="0.2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">
      <c r="A35" s="20">
        <v>5</v>
      </c>
      <c r="B35" s="427" t="s">
        <v>613</v>
      </c>
      <c r="C35" s="179"/>
      <c r="G35" s="95" t="s">
        <v>200</v>
      </c>
      <c r="H35" s="177">
        <v>1.0999999999999999E-2</v>
      </c>
      <c r="I35" s="95"/>
    </row>
    <row r="36" spans="1:11" ht="12.75" customHeight="1" x14ac:dyDescent="0.2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">
      <c r="G40" s="95" t="s">
        <v>312</v>
      </c>
      <c r="H40" s="177">
        <v>1.0999999999999999E-2</v>
      </c>
      <c r="I40" s="95"/>
    </row>
    <row r="41" spans="1:11" ht="12.75" customHeight="1" x14ac:dyDescent="0.2">
      <c r="F41" s="199"/>
      <c r="G41" s="95" t="s">
        <v>337</v>
      </c>
      <c r="H41" s="177">
        <v>5.0000000000000001E-3</v>
      </c>
      <c r="I41" s="95"/>
    </row>
    <row r="42" spans="1:11" ht="12.75" customHeight="1" x14ac:dyDescent="0.2">
      <c r="G42" s="95" t="s">
        <v>339</v>
      </c>
      <c r="H42" s="177">
        <v>7.0000000000000001E-3</v>
      </c>
      <c r="I42" s="95"/>
    </row>
    <row r="43" spans="1:11" x14ac:dyDescent="0.2">
      <c r="G43" s="95" t="s">
        <v>322</v>
      </c>
      <c r="H43" s="177">
        <v>1.0999999999999999E-2</v>
      </c>
      <c r="I43" s="95"/>
    </row>
    <row r="44" spans="1:11" x14ac:dyDescent="0.2">
      <c r="G44" s="95" t="s">
        <v>323</v>
      </c>
      <c r="H44" s="177">
        <v>8.9999999999999993E-3</v>
      </c>
      <c r="I44" s="95"/>
    </row>
    <row r="45" spans="1:11" x14ac:dyDescent="0.2">
      <c r="G45" s="95" t="s">
        <v>305</v>
      </c>
      <c r="H45" s="177">
        <v>8.9999999999999993E-3</v>
      </c>
      <c r="I45" s="95"/>
    </row>
    <row r="46" spans="1:11" x14ac:dyDescent="0.2">
      <c r="G46" s="95" t="s">
        <v>313</v>
      </c>
      <c r="H46" s="177">
        <v>1.0999999999999999E-2</v>
      </c>
      <c r="I46" s="95"/>
    </row>
    <row r="47" spans="1:11" x14ac:dyDescent="0.2">
      <c r="G47" s="95" t="s">
        <v>306</v>
      </c>
      <c r="H47" s="177">
        <v>1.0999999999999999E-2</v>
      </c>
      <c r="I47" s="95"/>
    </row>
    <row r="48" spans="1:11" x14ac:dyDescent="0.2">
      <c r="G48" s="95" t="s">
        <v>314</v>
      </c>
      <c r="H48" s="177">
        <v>1.0999999999999999E-2</v>
      </c>
      <c r="I48" s="95"/>
    </row>
    <row r="49" spans="7:9" x14ac:dyDescent="0.2">
      <c r="G49" s="95" t="s">
        <v>340</v>
      </c>
      <c r="H49" s="177">
        <v>5.0000000000000001E-3</v>
      </c>
      <c r="I49" s="95"/>
    </row>
    <row r="50" spans="7:9" x14ac:dyDescent="0.2">
      <c r="G50" s="95" t="s">
        <v>324</v>
      </c>
      <c r="H50" s="177">
        <v>7.0000000000000001E-3</v>
      </c>
      <c r="I50" s="95"/>
    </row>
    <row r="51" spans="7:9" x14ac:dyDescent="0.2">
      <c r="G51" s="95" t="s">
        <v>315</v>
      </c>
      <c r="H51" s="177">
        <v>8.9999999999999993E-3</v>
      </c>
      <c r="I51" s="95"/>
    </row>
    <row r="52" spans="7:9" x14ac:dyDescent="0.2">
      <c r="G52" s="95" t="s">
        <v>316</v>
      </c>
      <c r="H52" s="177">
        <v>4.0000000000000001E-3</v>
      </c>
      <c r="I52" s="95"/>
    </row>
    <row r="53" spans="7:9" x14ac:dyDescent="0.2">
      <c r="G53" s="95" t="s">
        <v>307</v>
      </c>
      <c r="H53" s="177">
        <v>1.0999999999999999E-2</v>
      </c>
      <c r="I53" s="95"/>
    </row>
    <row r="54" spans="7:9" x14ac:dyDescent="0.2">
      <c r="G54" s="95" t="s">
        <v>325</v>
      </c>
      <c r="H54" s="177">
        <v>1.0999999999999999E-2</v>
      </c>
      <c r="I54" s="95"/>
    </row>
    <row r="55" spans="7:9" x14ac:dyDescent="0.2">
      <c r="G55" s="95" t="s">
        <v>326</v>
      </c>
      <c r="H55" s="177">
        <v>7.0000000000000001E-3</v>
      </c>
      <c r="I55" s="95"/>
    </row>
    <row r="56" spans="7:9" x14ac:dyDescent="0.2">
      <c r="G56" s="95" t="s">
        <v>327</v>
      </c>
      <c r="H56" s="177">
        <v>1.0999999999999999E-2</v>
      </c>
      <c r="I56" s="95"/>
    </row>
    <row r="57" spans="7:9" x14ac:dyDescent="0.2">
      <c r="G57" s="95" t="s">
        <v>317</v>
      </c>
      <c r="H57" s="177">
        <v>8.9999999999999993E-3</v>
      </c>
      <c r="I57" s="95"/>
    </row>
    <row r="58" spans="7:9" x14ac:dyDescent="0.2">
      <c r="G58" s="95" t="s">
        <v>318</v>
      </c>
      <c r="H58" s="177">
        <v>8.9999999999999993E-3</v>
      </c>
      <c r="I58" s="95"/>
    </row>
    <row r="59" spans="7:9" x14ac:dyDescent="0.2">
      <c r="G59" s="95" t="s">
        <v>333</v>
      </c>
      <c r="H59" s="177">
        <v>8.9999999999999993E-3</v>
      </c>
      <c r="I59" s="95"/>
    </row>
    <row r="60" spans="7:9" x14ac:dyDescent="0.2">
      <c r="G60" s="95" t="s">
        <v>334</v>
      </c>
      <c r="H60" s="177">
        <v>1.0999999999999999E-2</v>
      </c>
      <c r="I60" s="95"/>
    </row>
    <row r="61" spans="7:9" x14ac:dyDescent="0.2">
      <c r="G61" s="95" t="s">
        <v>335</v>
      </c>
      <c r="H61" s="177">
        <v>8.9999999999999993E-3</v>
      </c>
      <c r="I61" s="95"/>
    </row>
    <row r="62" spans="7:9" x14ac:dyDescent="0.2">
      <c r="G62" s="95" t="s">
        <v>308</v>
      </c>
      <c r="H62" s="177">
        <v>1.0999999999999999E-2</v>
      </c>
      <c r="I62" s="95"/>
    </row>
    <row r="63" spans="7:9" x14ac:dyDescent="0.2">
      <c r="G63" s="95" t="s">
        <v>309</v>
      </c>
      <c r="H63" s="177">
        <v>1.0999999999999999E-2</v>
      </c>
      <c r="I63" s="95"/>
    </row>
    <row r="64" spans="7:9" x14ac:dyDescent="0.2">
      <c r="G64" s="95" t="s">
        <v>310</v>
      </c>
      <c r="H64" s="177">
        <v>1.0999999999999999E-2</v>
      </c>
      <c r="I64" s="95"/>
    </row>
    <row r="65" spans="7:9" x14ac:dyDescent="0.2">
      <c r="G65" s="95" t="s">
        <v>341</v>
      </c>
      <c r="H65" s="177">
        <v>5.0000000000000001E-3</v>
      </c>
      <c r="I65" s="95"/>
    </row>
    <row r="66" spans="7:9" x14ac:dyDescent="0.2">
      <c r="G66" s="95" t="s">
        <v>328</v>
      </c>
      <c r="H66" s="177">
        <v>7.0000000000000001E-3</v>
      </c>
      <c r="I66" s="95"/>
    </row>
    <row r="67" spans="7:9" x14ac:dyDescent="0.2">
      <c r="G67" s="95" t="s">
        <v>362</v>
      </c>
      <c r="H67" s="177">
        <v>5.0000000000000001E-3</v>
      </c>
      <c r="I67" s="95"/>
    </row>
    <row r="68" spans="7:9" x14ac:dyDescent="0.2">
      <c r="G68" s="95" t="s">
        <v>319</v>
      </c>
      <c r="H68" s="177">
        <v>1.0999999999999999E-2</v>
      </c>
      <c r="I68" s="95"/>
    </row>
    <row r="69" spans="7:9" x14ac:dyDescent="0.2">
      <c r="G69" s="95" t="s">
        <v>311</v>
      </c>
      <c r="H69" s="177">
        <v>1.0999999999999999E-2</v>
      </c>
      <c r="I69" s="95"/>
    </row>
    <row r="70" spans="7:9" x14ac:dyDescent="0.2">
      <c r="G70" s="95" t="s">
        <v>342</v>
      </c>
      <c r="H70" s="177">
        <v>7.0000000000000001E-3</v>
      </c>
      <c r="I70" s="95"/>
    </row>
    <row r="71" spans="7:9" x14ac:dyDescent="0.2">
      <c r="G71" s="95" t="s">
        <v>320</v>
      </c>
      <c r="H71" s="177">
        <v>1.0999999999999999E-2</v>
      </c>
      <c r="I71" s="95"/>
    </row>
    <row r="72" spans="7:9" x14ac:dyDescent="0.2">
      <c r="G72" s="95" t="s">
        <v>329</v>
      </c>
      <c r="H72" s="177">
        <v>7.0000000000000001E-3</v>
      </c>
      <c r="I72" s="95"/>
    </row>
    <row r="73" spans="7:9" x14ac:dyDescent="0.2">
      <c r="G73" s="95" t="s">
        <v>365</v>
      </c>
      <c r="H73" s="177">
        <v>4.0000000000000001E-3</v>
      </c>
      <c r="I73" s="95"/>
    </row>
    <row r="74" spans="7:9" x14ac:dyDescent="0.2">
      <c r="G74" s="95" t="s">
        <v>363</v>
      </c>
      <c r="H74" s="177">
        <v>5.0000000000000001E-3</v>
      </c>
      <c r="I74" s="95"/>
    </row>
    <row r="75" spans="7:9" x14ac:dyDescent="0.2">
      <c r="G75" s="95" t="s">
        <v>338</v>
      </c>
      <c r="H75" s="177">
        <v>4.0000000000000001E-3</v>
      </c>
      <c r="I75" s="95"/>
    </row>
    <row r="76" spans="7:9" x14ac:dyDescent="0.2">
      <c r="G76" s="95" t="s">
        <v>355</v>
      </c>
      <c r="H76" s="177">
        <v>4.0000000000000001E-3</v>
      </c>
      <c r="I76" s="95"/>
    </row>
    <row r="77" spans="7:9" x14ac:dyDescent="0.2">
      <c r="G77" s="95" t="s">
        <v>356</v>
      </c>
      <c r="H77" s="177">
        <v>5.0000000000000001E-3</v>
      </c>
      <c r="I77" s="95"/>
    </row>
    <row r="78" spans="7:9" x14ac:dyDescent="0.2">
      <c r="G78" s="95" t="s">
        <v>330</v>
      </c>
      <c r="H78" s="177">
        <v>7.0000000000000001E-3</v>
      </c>
      <c r="I78" s="95"/>
    </row>
    <row r="79" spans="7:9" x14ac:dyDescent="0.2">
      <c r="G79" s="95" t="s">
        <v>368</v>
      </c>
      <c r="H79" s="177">
        <v>4.0000000000000001E-3</v>
      </c>
      <c r="I79" s="95"/>
    </row>
    <row r="80" spans="7:9" x14ac:dyDescent="0.2">
      <c r="G80" s="95" t="s">
        <v>369</v>
      </c>
      <c r="H80" s="177">
        <v>4.0000000000000001E-3</v>
      </c>
      <c r="I80" s="95"/>
    </row>
    <row r="81" spans="7:9" x14ac:dyDescent="0.2">
      <c r="G81" s="95" t="s">
        <v>343</v>
      </c>
      <c r="H81" s="177">
        <v>4.0000000000000001E-3</v>
      </c>
      <c r="I81" s="95"/>
    </row>
    <row r="82" spans="7:9" x14ac:dyDescent="0.2">
      <c r="G82" s="95" t="s">
        <v>366</v>
      </c>
      <c r="H82" s="177">
        <v>4.0000000000000001E-3</v>
      </c>
      <c r="I82" s="95"/>
    </row>
    <row r="83" spans="7:9" x14ac:dyDescent="0.2">
      <c r="G83" s="95" t="s">
        <v>344</v>
      </c>
      <c r="H83" s="177">
        <v>4.0000000000000001E-3</v>
      </c>
      <c r="I83" s="95"/>
    </row>
    <row r="84" spans="7:9" x14ac:dyDescent="0.2">
      <c r="G84" s="95" t="s">
        <v>331</v>
      </c>
      <c r="H84" s="177">
        <v>1.0999999999999999E-2</v>
      </c>
      <c r="I84" s="95"/>
    </row>
    <row r="85" spans="7:9" x14ac:dyDescent="0.2">
      <c r="G85" s="95" t="s">
        <v>346</v>
      </c>
      <c r="H85" s="177">
        <v>4.0000000000000001E-3</v>
      </c>
      <c r="I85" s="95"/>
    </row>
    <row r="86" spans="7:9" x14ac:dyDescent="0.2">
      <c r="G86" s="95" t="s">
        <v>347</v>
      </c>
      <c r="H86" s="177">
        <v>5.0000000000000001E-3</v>
      </c>
      <c r="I86" s="95"/>
    </row>
    <row r="87" spans="7:9" x14ac:dyDescent="0.2">
      <c r="G87" s="95" t="s">
        <v>348</v>
      </c>
      <c r="H87" s="177">
        <v>7.0000000000000001E-3</v>
      </c>
      <c r="I87" s="95"/>
    </row>
    <row r="88" spans="7:9" x14ac:dyDescent="0.2">
      <c r="G88" s="95" t="s">
        <v>345</v>
      </c>
      <c r="H88" s="177">
        <v>5.0000000000000001E-3</v>
      </c>
      <c r="I88" s="95"/>
    </row>
    <row r="89" spans="7:9" x14ac:dyDescent="0.2">
      <c r="G89" s="95" t="s">
        <v>349</v>
      </c>
      <c r="H89" s="177">
        <v>4.0000000000000001E-3</v>
      </c>
      <c r="I89" s="95"/>
    </row>
    <row r="90" spans="7:9" x14ac:dyDescent="0.2">
      <c r="G90" s="95" t="s">
        <v>350</v>
      </c>
      <c r="H90" s="177">
        <v>5.0000000000000001E-3</v>
      </c>
      <c r="I90" s="95"/>
    </row>
    <row r="91" spans="7:9" x14ac:dyDescent="0.2">
      <c r="G91" s="95" t="s">
        <v>371</v>
      </c>
      <c r="H91" s="177">
        <v>4.0000000000000001E-3</v>
      </c>
      <c r="I91" s="95"/>
    </row>
    <row r="92" spans="7:9" x14ac:dyDescent="0.2">
      <c r="G92" s="95" t="s">
        <v>367</v>
      </c>
      <c r="H92" s="177">
        <v>1.0999999999999999E-2</v>
      </c>
      <c r="I92" s="95"/>
    </row>
    <row r="93" spans="7:9" x14ac:dyDescent="0.2">
      <c r="G93" s="95" t="s">
        <v>351</v>
      </c>
      <c r="H93" s="177">
        <v>5.0000000000000001E-3</v>
      </c>
      <c r="I93" s="95"/>
    </row>
    <row r="94" spans="7:9" x14ac:dyDescent="0.2">
      <c r="G94" s="95" t="s">
        <v>321</v>
      </c>
      <c r="H94" s="177">
        <v>5.0000000000000001E-3</v>
      </c>
      <c r="I94" s="95"/>
    </row>
    <row r="95" spans="7:9" x14ac:dyDescent="0.2">
      <c r="G95" s="95" t="s">
        <v>352</v>
      </c>
      <c r="H95" s="177">
        <v>7.0000000000000001E-3</v>
      </c>
      <c r="I95" s="95"/>
    </row>
    <row r="96" spans="7:9" x14ac:dyDescent="0.2">
      <c r="G96" s="95" t="s">
        <v>353</v>
      </c>
      <c r="H96" s="177">
        <v>8.9999999999999993E-3</v>
      </c>
      <c r="I96" s="95"/>
    </row>
    <row r="97" spans="7:9" x14ac:dyDescent="0.2">
      <c r="G97" s="95" t="s">
        <v>354</v>
      </c>
      <c r="H97" s="177">
        <v>5.0000000000000001E-3</v>
      </c>
      <c r="I97" s="95"/>
    </row>
    <row r="98" spans="7:9" x14ac:dyDescent="0.2">
      <c r="G98" s="95" t="s">
        <v>332</v>
      </c>
      <c r="H98" s="177">
        <v>7.0000000000000001E-3</v>
      </c>
      <c r="I98" s="95"/>
    </row>
    <row r="99" spans="7:9" x14ac:dyDescent="0.2">
      <c r="G99" s="95" t="s">
        <v>370</v>
      </c>
      <c r="H99" s="177">
        <v>5.0000000000000001E-3</v>
      </c>
      <c r="I99" s="95"/>
    </row>
    <row r="100" spans="7:9" x14ac:dyDescent="0.2">
      <c r="G100" s="95" t="s">
        <v>372</v>
      </c>
      <c r="H100" s="177">
        <v>5.0000000000000001E-3</v>
      </c>
      <c r="I100" s="95"/>
    </row>
    <row r="101" spans="7:9" x14ac:dyDescent="0.2">
      <c r="G101" s="95" t="s">
        <v>373</v>
      </c>
      <c r="H101" s="177">
        <v>5.0000000000000001E-3</v>
      </c>
      <c r="I101" s="95"/>
    </row>
    <row r="102" spans="7:9" x14ac:dyDescent="0.2">
      <c r="G102" s="95" t="s">
        <v>374</v>
      </c>
      <c r="H102" s="177">
        <v>5.0000000000000001E-3</v>
      </c>
      <c r="I102" s="95"/>
    </row>
    <row r="103" spans="7:9" x14ac:dyDescent="0.2">
      <c r="G103" s="95" t="s">
        <v>357</v>
      </c>
      <c r="H103" s="177">
        <v>7.0000000000000001E-3</v>
      </c>
      <c r="I103" s="95"/>
    </row>
    <row r="104" spans="7:9" x14ac:dyDescent="0.2">
      <c r="G104" s="95" t="s">
        <v>358</v>
      </c>
      <c r="H104" s="177">
        <v>5.0000000000000001E-3</v>
      </c>
      <c r="I104" s="95"/>
    </row>
    <row r="105" spans="7:9" x14ac:dyDescent="0.2">
      <c r="G105" s="95" t="s">
        <v>359</v>
      </c>
      <c r="H105" s="177">
        <v>5.0000000000000001E-3</v>
      </c>
      <c r="I105" s="95"/>
    </row>
    <row r="106" spans="7:9" x14ac:dyDescent="0.2">
      <c r="G106" s="95" t="s">
        <v>298</v>
      </c>
      <c r="H106" s="177">
        <v>5.0000000000000001E-3</v>
      </c>
      <c r="I106" s="95"/>
    </row>
    <row r="107" spans="7:9" x14ac:dyDescent="0.2">
      <c r="G107" s="95" t="s">
        <v>375</v>
      </c>
      <c r="H107" s="177">
        <v>4.0000000000000001E-3</v>
      </c>
      <c r="I107" s="95"/>
    </row>
    <row r="108" spans="7:9" x14ac:dyDescent="0.2">
      <c r="G108" s="95" t="s">
        <v>364</v>
      </c>
      <c r="H108" s="177">
        <v>5.0000000000000001E-3</v>
      </c>
      <c r="I108" s="95"/>
    </row>
    <row r="109" spans="7:9" x14ac:dyDescent="0.2">
      <c r="G109" s="95" t="s">
        <v>336</v>
      </c>
      <c r="H109" s="177">
        <v>4.0000000000000001E-3</v>
      </c>
      <c r="I109" s="95"/>
    </row>
    <row r="110" spans="7:9" x14ac:dyDescent="0.2">
      <c r="G110" s="95" t="s">
        <v>376</v>
      </c>
      <c r="H110" s="177">
        <v>4.0000000000000001E-3</v>
      </c>
      <c r="I110" s="95"/>
    </row>
    <row r="111" spans="7:9" x14ac:dyDescent="0.2">
      <c r="G111" s="95" t="s">
        <v>377</v>
      </c>
      <c r="H111" s="177">
        <v>4.0000000000000001E-3</v>
      </c>
      <c r="I111" s="95"/>
    </row>
    <row r="112" spans="7:9" x14ac:dyDescent="0.2">
      <c r="G112" s="95" t="s">
        <v>378</v>
      </c>
      <c r="H112" s="177">
        <v>5.0000000000000001E-3</v>
      </c>
      <c r="I112" s="95"/>
    </row>
    <row r="113" spans="8:8" x14ac:dyDescent="0.2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7" bestFit="1" customWidth="1"/>
    <col min="2" max="16384" width="9.14062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 Pumpalov</cp:lastModifiedBy>
  <cp:lastPrinted>2023-01-07T19:44:27Z</cp:lastPrinted>
  <dcterms:created xsi:type="dcterms:W3CDTF">2003-10-17T12:32:27Z</dcterms:created>
  <dcterms:modified xsi:type="dcterms:W3CDTF">2024-02-28T16:56:02Z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